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7990" windowHeight="10260"/>
  </bookViews>
  <sheets>
    <sheet name="Variable 1" sheetId="1" r:id="rId1"/>
  </sheets>
  <calcPr calcId="145621"/>
</workbook>
</file>

<file path=xl/calcChain.xml><?xml version="1.0" encoding="utf-8"?>
<calcChain xmlns="http://schemas.openxmlformats.org/spreadsheetml/2006/main">
  <c r="O27" i="1" l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R27" i="1" l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N28" i="1"/>
  <c r="E28" i="1"/>
  <c r="M28" i="1"/>
  <c r="G28" i="1" l="1"/>
  <c r="O28" i="1"/>
  <c r="R28" i="1"/>
  <c r="R31" i="1" s="1"/>
  <c r="Q28" i="1"/>
  <c r="Q31" i="1" s="1"/>
  <c r="G4" i="1"/>
  <c r="G5" i="1" s="1"/>
  <c r="G6" i="1" l="1"/>
  <c r="H5" i="1"/>
  <c r="M32" i="1"/>
  <c r="B28" i="1"/>
  <c r="G7" i="1" l="1"/>
  <c r="H6" i="1"/>
  <c r="G8" i="1" l="1"/>
  <c r="H7" i="1"/>
  <c r="G9" i="1" l="1"/>
  <c r="H8" i="1"/>
  <c r="G10" i="1" l="1"/>
  <c r="H9" i="1"/>
  <c r="G11" i="1" l="1"/>
  <c r="H10" i="1"/>
  <c r="G12" i="1" l="1"/>
  <c r="H11" i="1"/>
  <c r="G13" i="1" l="1"/>
  <c r="H12" i="1"/>
  <c r="G14" i="1" l="1"/>
  <c r="H13" i="1"/>
  <c r="G15" i="1" l="1"/>
  <c r="H14" i="1"/>
  <c r="G16" i="1" l="1"/>
  <c r="H15" i="1"/>
  <c r="G17" i="1" l="1"/>
  <c r="H16" i="1"/>
  <c r="K16" i="1" s="1"/>
  <c r="G18" i="1" l="1"/>
  <c r="H17" i="1"/>
  <c r="G19" i="1" l="1"/>
  <c r="H18" i="1"/>
  <c r="G20" i="1" l="1"/>
  <c r="H19" i="1"/>
  <c r="G21" i="1" l="1"/>
  <c r="H20" i="1"/>
  <c r="G22" i="1" l="1"/>
  <c r="H21" i="1"/>
  <c r="G23" i="1" l="1"/>
  <c r="H22" i="1"/>
  <c r="G24" i="1" l="1"/>
  <c r="H23" i="1"/>
  <c r="G25" i="1" l="1"/>
  <c r="H24" i="1"/>
  <c r="G26" i="1" l="1"/>
  <c r="H25" i="1"/>
  <c r="G27" i="1" l="1"/>
  <c r="H27" i="1" s="1"/>
  <c r="H26" i="1"/>
</calcChain>
</file>

<file path=xl/sharedStrings.xml><?xml version="1.0" encoding="utf-8"?>
<sst xmlns="http://schemas.openxmlformats.org/spreadsheetml/2006/main" count="35" uniqueCount="26">
  <si>
    <t>Excel Median</t>
  </si>
  <si>
    <t>Data</t>
  </si>
  <si>
    <t>Weighting Factors</t>
  </si>
  <si>
    <t>Si</t>
  </si>
  <si>
    <t>Cumulated sum of weights</t>
  </si>
  <si>
    <t>A</t>
  </si>
  <si>
    <t>Result</t>
  </si>
  <si>
    <t>PjRj</t>
  </si>
  <si>
    <t>Pj</t>
  </si>
  <si>
    <t>Org weight</t>
  </si>
  <si>
    <t>Efficiency</t>
  </si>
  <si>
    <t>Rj</t>
  </si>
  <si>
    <t>Weight</t>
  </si>
  <si>
    <t>Org weight
x
Weighting Factors</t>
  </si>
  <si>
    <t>Sigm (SUM)</t>
  </si>
  <si>
    <t>x</t>
  </si>
  <si>
    <t>/</t>
  </si>
  <si>
    <t>(</t>
  </si>
  <si>
    <t>)</t>
  </si>
  <si>
    <r>
      <t>Org weight
x
(Weighting Factors)</t>
    </r>
    <r>
      <rPr>
        <b/>
        <vertAlign val="superscript"/>
        <sz val="11"/>
        <color rgb="FF7030A0"/>
        <rFont val="Calibri"/>
        <family val="2"/>
        <scheme val="minor"/>
      </rPr>
      <t>2</t>
    </r>
  </si>
  <si>
    <r>
      <t>(sum(</t>
    </r>
    <r>
      <rPr>
        <b/>
        <sz val="11"/>
        <color rgb="FFFF0000"/>
        <rFont val="Calibri"/>
        <family val="2"/>
        <scheme val="minor"/>
      </rPr>
      <t>PjRj</t>
    </r>
    <r>
      <rPr>
        <sz val="11"/>
        <rFont val="Calibri"/>
        <family val="2"/>
        <scheme val="minor"/>
      </rPr>
      <t>) x sum(</t>
    </r>
    <r>
      <rPr>
        <b/>
        <sz val="11"/>
        <color rgb="FF00B050"/>
        <rFont val="Calibri"/>
        <family val="2"/>
        <scheme val="minor"/>
      </rPr>
      <t>Pj</t>
    </r>
    <r>
      <rPr>
        <sz val="11"/>
        <rFont val="Calibri"/>
        <family val="2"/>
        <scheme val="minor"/>
      </rPr>
      <t>))
/ sum(</t>
    </r>
    <r>
      <rPr>
        <b/>
        <sz val="11"/>
        <color rgb="FF0070C0"/>
        <rFont val="Calibri"/>
        <family val="2"/>
        <scheme val="minor"/>
      </rPr>
      <t>Rj</t>
    </r>
    <r>
      <rPr>
        <sz val="11"/>
        <rFont val="Calibri"/>
        <family val="2"/>
        <scheme val="minor"/>
      </rPr>
      <t>)</t>
    </r>
  </si>
  <si>
    <r>
      <t>PjRj</t>
    </r>
    <r>
      <rPr>
        <b/>
        <vertAlign val="superscript"/>
        <sz val="11"/>
        <color rgb="FF7030A0"/>
        <rFont val="Calibri"/>
        <family val="2"/>
        <scheme val="minor"/>
      </rPr>
      <t>2</t>
    </r>
  </si>
  <si>
    <r>
      <t>sum(</t>
    </r>
    <r>
      <rPr>
        <b/>
        <sz val="11"/>
        <color rgb="FF7030A0"/>
        <rFont val="Calibri"/>
        <family val="2"/>
        <scheme val="minor"/>
      </rPr>
      <t>PjRj</t>
    </r>
    <r>
      <rPr>
        <b/>
        <vertAlign val="superscript"/>
        <sz val="11"/>
        <color rgb="FF7030A0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 x
(sum(</t>
    </r>
    <r>
      <rPr>
        <b/>
        <sz val="11"/>
        <color rgb="FF00B050"/>
        <rFont val="Calibri"/>
        <family val="2"/>
        <scheme val="minor"/>
      </rPr>
      <t>Pj</t>
    </r>
    <r>
      <rPr>
        <sz val="11"/>
        <rFont val="Calibri"/>
        <family val="2"/>
        <scheme val="minor"/>
      </rPr>
      <t>)/sum(</t>
    </r>
    <r>
      <rPr>
        <b/>
        <sz val="11"/>
        <color rgb="FF0070C0"/>
        <rFont val="Calibri"/>
        <family val="2"/>
        <scheme val="minor"/>
      </rPr>
      <t>Rj</t>
    </r>
    <r>
      <rPr>
        <sz val="11"/>
        <rFont val="Calibri"/>
        <family val="2"/>
        <scheme val="minor"/>
      </rPr>
      <t>))</t>
    </r>
    <r>
      <rPr>
        <vertAlign val="superscript"/>
        <sz val="11"/>
        <rFont val="Calibri"/>
        <family val="2"/>
        <scheme val="minor"/>
      </rPr>
      <t>2</t>
    </r>
  </si>
  <si>
    <r>
      <t>sum(</t>
    </r>
    <r>
      <rPr>
        <b/>
        <sz val="11"/>
        <color rgb="FF00B050"/>
        <rFont val="Calibri"/>
        <family val="2"/>
        <scheme val="minor"/>
      </rPr>
      <t>Pj</t>
    </r>
    <r>
      <rPr>
        <sz val="11"/>
        <rFont val="Calibri"/>
        <family val="2"/>
        <scheme val="minor"/>
      </rPr>
      <t>)</t>
    </r>
  </si>
  <si>
    <r>
      <t>((sum(</t>
    </r>
    <r>
      <rPr>
        <b/>
        <sz val="11"/>
        <color rgb="FFFF0000"/>
        <rFont val="Calibri"/>
        <family val="2"/>
        <scheme val="minor"/>
      </rPr>
      <t>PjRj</t>
    </r>
    <r>
      <rPr>
        <sz val="11"/>
        <rFont val="Calibri"/>
        <family val="2"/>
        <scheme val="minor"/>
      </rPr>
      <t>) x sum(</t>
    </r>
    <r>
      <rPr>
        <b/>
        <sz val="11"/>
        <color rgb="FF00B050"/>
        <rFont val="Calibri"/>
        <family val="2"/>
        <scheme val="minor"/>
      </rPr>
      <t>Pj</t>
    </r>
    <r>
      <rPr>
        <sz val="11"/>
        <rFont val="Calibri"/>
        <family val="2"/>
        <scheme val="minor"/>
      </rPr>
      <t>))
/ sum(</t>
    </r>
    <r>
      <rPr>
        <b/>
        <sz val="11"/>
        <color rgb="FF0070C0"/>
        <rFont val="Calibri"/>
        <family val="2"/>
        <scheme val="minor"/>
      </rPr>
      <t>Rj</t>
    </r>
    <r>
      <rPr>
        <sz val="11"/>
        <rFont val="Calibri"/>
        <family val="2"/>
        <scheme val="minor"/>
      </rPr>
      <t>))</t>
    </r>
    <r>
      <rPr>
        <vertAlign val="superscript"/>
        <sz val="11"/>
        <rFont val="Calibri"/>
        <family val="2"/>
        <scheme val="minor"/>
      </rPr>
      <t>2</t>
    </r>
  </si>
  <si>
    <r>
      <t>(24)</t>
    </r>
    <r>
      <rPr>
        <b/>
        <vertAlign val="superscript"/>
        <sz val="14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</si>
</sst>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vertAlign val="superscript"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1" fillId="0" borderId="0" xfId="0" applyNumberFormat="1" applyFont="1" applyFill="1" applyAlignment="1">
      <alignment horizontal="center"/>
    </xf>
    <xf numFmtId="0" fontId="1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2" fillId="0" borderId="1" xfId="0" applyFont="1" applyBorder="1"/>
    <xf numFmtId="0" fontId="3" fillId="0" borderId="0" xfId="0" applyFont="1"/>
    <xf numFmtId="0" fontId="3" fillId="0" borderId="3" xfId="0" applyFont="1" applyBorder="1"/>
    <xf numFmtId="0" fontId="0" fillId="0" borderId="0" xfId="0" applyAlignment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3" fillId="0" borderId="4" xfId="0" applyFont="1" applyBorder="1"/>
    <xf numFmtId="0" fontId="2" fillId="0" borderId="4" xfId="0" applyFont="1" applyBorder="1"/>
    <xf numFmtId="0" fontId="0" fillId="0" borderId="4" xfId="0" applyBorder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0" borderId="0" xfId="0" applyFont="1" applyAlignment="1">
      <alignment wrapText="1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6"/>
  <sheetViews>
    <sheetView tabSelected="1" zoomScale="85" zoomScaleNormal="85" workbookViewId="0">
      <pane ySplit="3" topLeftCell="A6" activePane="bottomLeft" state="frozen"/>
      <selection pane="bottomLeft" activeCell="E28" sqref="E28"/>
    </sheetView>
  </sheetViews>
  <sheetFormatPr defaultRowHeight="15" x14ac:dyDescent="0.25"/>
  <cols>
    <col min="1" max="1" width="13.28515625" customWidth="1"/>
    <col min="4" max="4" width="10.85546875" customWidth="1"/>
    <col min="5" max="5" width="20" customWidth="1"/>
    <col min="7" max="8" width="17.140625" hidden="1" customWidth="1"/>
    <col min="9" max="9" width="5.85546875" hidden="1" customWidth="1"/>
    <col min="10" max="10" width="9.42578125" hidden="1" customWidth="1"/>
    <col min="11" max="11" width="0" hidden="1" customWidth="1"/>
    <col min="12" max="12" width="12.5703125" customWidth="1"/>
    <col min="13" max="13" width="18.140625" customWidth="1"/>
    <col min="14" max="14" width="12.85546875" customWidth="1"/>
    <col min="15" max="15" width="20.42578125" customWidth="1"/>
    <col min="16" max="16" width="4.5703125" customWidth="1"/>
    <col min="17" max="17" width="19.5703125" customWidth="1"/>
    <col min="18" max="18" width="23.28515625" customWidth="1"/>
  </cols>
  <sheetData>
    <row r="2" spans="2:18" ht="48" customHeight="1" x14ac:dyDescent="0.25">
      <c r="G2" s="31" t="s">
        <v>4</v>
      </c>
      <c r="H2" s="32"/>
      <c r="M2" s="8" t="s">
        <v>9</v>
      </c>
      <c r="N2" s="11" t="s">
        <v>9</v>
      </c>
      <c r="O2" s="7" t="s">
        <v>2</v>
      </c>
      <c r="P2" s="5"/>
      <c r="Q2" s="12" t="s">
        <v>13</v>
      </c>
      <c r="R2" s="14" t="s">
        <v>19</v>
      </c>
    </row>
    <row r="3" spans="2:18" ht="17.25" x14ac:dyDescent="0.25">
      <c r="B3" s="3" t="s">
        <v>1</v>
      </c>
      <c r="E3" s="3" t="s">
        <v>2</v>
      </c>
      <c r="G3" t="s">
        <v>3</v>
      </c>
      <c r="H3" t="s">
        <v>5</v>
      </c>
      <c r="M3" t="s">
        <v>12</v>
      </c>
      <c r="N3" s="11" t="s">
        <v>8</v>
      </c>
      <c r="O3" s="7" t="s">
        <v>11</v>
      </c>
      <c r="P3" s="5"/>
      <c r="Q3" s="13" t="s">
        <v>7</v>
      </c>
      <c r="R3" s="15" t="s">
        <v>21</v>
      </c>
    </row>
    <row r="4" spans="2:18" x14ac:dyDescent="0.25">
      <c r="B4" s="4">
        <v>10</v>
      </c>
      <c r="C4">
        <v>1</v>
      </c>
      <c r="D4">
        <v>0.17949172720825557</v>
      </c>
      <c r="E4" s="5">
        <v>0.82050827279174443</v>
      </c>
      <c r="G4">
        <f>E4</f>
        <v>0.82050827279174443</v>
      </c>
      <c r="M4">
        <v>1</v>
      </c>
      <c r="N4" s="20">
        <v>1</v>
      </c>
      <c r="O4" s="20">
        <f>E4</f>
        <v>0.82050827279174443</v>
      </c>
      <c r="P4" s="20"/>
      <c r="Q4" s="20">
        <f>N4*O4</f>
        <v>0.82050827279174443</v>
      </c>
      <c r="R4" s="20">
        <f>N4*O4*O4</f>
        <v>0.6732338257196917</v>
      </c>
    </row>
    <row r="5" spans="2:18" x14ac:dyDescent="0.25">
      <c r="B5" s="4">
        <v>12</v>
      </c>
      <c r="C5">
        <v>1</v>
      </c>
      <c r="D5">
        <v>2.766012057868017E-2</v>
      </c>
      <c r="E5" s="5">
        <v>1.0276601205786802</v>
      </c>
      <c r="G5">
        <f>G4+E5</f>
        <v>1.8481683933704245</v>
      </c>
      <c r="H5">
        <f>((G5-E5)/($G$28-E5)) - 0.5</f>
        <v>-0.46551516074426946</v>
      </c>
      <c r="M5">
        <v>1</v>
      </c>
      <c r="N5" s="21">
        <v>1</v>
      </c>
      <c r="O5" s="21">
        <f t="shared" ref="O5:O28" si="0">E5</f>
        <v>1.0276601205786802</v>
      </c>
      <c r="P5" s="21"/>
      <c r="Q5" s="21">
        <f t="shared" ref="Q5:Q27" si="1">N5*O5</f>
        <v>1.0276601205786802</v>
      </c>
      <c r="R5" s="21">
        <f t="shared" ref="R5:R27" si="2">N5*O5*O5</f>
        <v>1.0560853234277874</v>
      </c>
    </row>
    <row r="6" spans="2:18" x14ac:dyDescent="0.25">
      <c r="B6" s="4">
        <v>15</v>
      </c>
      <c r="C6">
        <v>1</v>
      </c>
      <c r="D6">
        <v>0.20187311139693176</v>
      </c>
      <c r="E6" s="5">
        <v>0.79812688860306824</v>
      </c>
      <c r="G6">
        <f t="shared" ref="G6:G27" si="3">G5+E6</f>
        <v>2.6462952819734928</v>
      </c>
      <c r="H6">
        <f t="shared" ref="H6:H27" si="4">((G6-E6)/($G$28-E6)) - 0.5</f>
        <v>-0.42306619091368536</v>
      </c>
      <c r="M6">
        <v>1</v>
      </c>
      <c r="N6" s="21">
        <v>1</v>
      </c>
      <c r="O6" s="21">
        <f t="shared" si="0"/>
        <v>0.79812688860306824</v>
      </c>
      <c r="P6" s="21"/>
      <c r="Q6" s="21">
        <f t="shared" si="1"/>
        <v>0.79812688860306824</v>
      </c>
      <c r="R6" s="21">
        <f t="shared" si="2"/>
        <v>0.63700653031121446</v>
      </c>
    </row>
    <row r="7" spans="2:18" x14ac:dyDescent="0.25">
      <c r="B7" s="4">
        <v>15</v>
      </c>
      <c r="C7">
        <v>1</v>
      </c>
      <c r="D7">
        <v>0.81309208233464592</v>
      </c>
      <c r="E7" s="5">
        <v>1.8130920823346459</v>
      </c>
      <c r="G7">
        <f t="shared" si="3"/>
        <v>4.4593873643081388</v>
      </c>
      <c r="H7">
        <f t="shared" si="4"/>
        <v>-0.38498305068831173</v>
      </c>
      <c r="M7">
        <v>1</v>
      </c>
      <c r="N7" s="21">
        <v>1</v>
      </c>
      <c r="O7" s="21">
        <f t="shared" si="0"/>
        <v>1.8130920823346459</v>
      </c>
      <c r="P7" s="21"/>
      <c r="Q7" s="21">
        <f t="shared" si="1"/>
        <v>1.8130920823346459</v>
      </c>
      <c r="R7" s="21">
        <f t="shared" si="2"/>
        <v>3.2873028990245823</v>
      </c>
    </row>
    <row r="8" spans="2:18" x14ac:dyDescent="0.25">
      <c r="B8" s="4">
        <v>16</v>
      </c>
      <c r="C8">
        <v>1</v>
      </c>
      <c r="D8">
        <v>0.4753292737497985</v>
      </c>
      <c r="E8" s="5">
        <v>0.5246707262502015</v>
      </c>
      <c r="G8">
        <f t="shared" si="3"/>
        <v>4.9840580905583405</v>
      </c>
      <c r="H8">
        <f t="shared" si="4"/>
        <v>-0.31645812206457646</v>
      </c>
      <c r="M8">
        <v>1</v>
      </c>
      <c r="N8" s="21">
        <v>1</v>
      </c>
      <c r="O8" s="21">
        <f t="shared" si="0"/>
        <v>0.5246707262502015</v>
      </c>
      <c r="P8" s="21"/>
      <c r="Q8" s="21">
        <f t="shared" si="1"/>
        <v>0.5246707262502015</v>
      </c>
      <c r="R8" s="21">
        <f t="shared" si="2"/>
        <v>0.27527937098391386</v>
      </c>
    </row>
    <row r="9" spans="2:18" x14ac:dyDescent="0.25">
      <c r="B9" s="4">
        <v>20</v>
      </c>
      <c r="C9">
        <v>1</v>
      </c>
      <c r="D9">
        <v>0.68213812800003082</v>
      </c>
      <c r="E9" s="5">
        <v>1.6821381280000307</v>
      </c>
      <c r="G9">
        <f t="shared" si="3"/>
        <v>6.6661962185583707</v>
      </c>
      <c r="H9">
        <f t="shared" si="4"/>
        <v>-0.28460194843031317</v>
      </c>
      <c r="M9">
        <v>1</v>
      </c>
      <c r="N9" s="21">
        <v>1</v>
      </c>
      <c r="O9" s="21">
        <f t="shared" si="0"/>
        <v>1.6821381280000307</v>
      </c>
      <c r="P9" s="21"/>
      <c r="Q9" s="21">
        <f t="shared" si="1"/>
        <v>1.6821381280000307</v>
      </c>
      <c r="R9" s="21">
        <f t="shared" si="2"/>
        <v>2.8295886816714475</v>
      </c>
    </row>
    <row r="10" spans="2:18" x14ac:dyDescent="0.25">
      <c r="B10" s="4">
        <v>20</v>
      </c>
      <c r="C10">
        <v>1</v>
      </c>
      <c r="D10">
        <v>0.93351479631875012</v>
      </c>
      <c r="E10" s="5">
        <v>6.6485203681249883E-2</v>
      </c>
      <c r="G10">
        <f t="shared" si="3"/>
        <v>6.7326814222396205</v>
      </c>
      <c r="H10">
        <f t="shared" si="4"/>
        <v>-0.23070747436284322</v>
      </c>
      <c r="M10">
        <v>1</v>
      </c>
      <c r="N10" s="21">
        <v>1</v>
      </c>
      <c r="O10" s="21">
        <f t="shared" si="0"/>
        <v>6.6485203681249883E-2</v>
      </c>
      <c r="P10" s="21"/>
      <c r="Q10" s="21">
        <f t="shared" si="1"/>
        <v>6.6485203681249883E-2</v>
      </c>
      <c r="R10" s="21">
        <f t="shared" si="2"/>
        <v>4.4202823085372827E-3</v>
      </c>
    </row>
    <row r="11" spans="2:18" x14ac:dyDescent="0.25">
      <c r="B11" s="4">
        <v>20</v>
      </c>
      <c r="C11">
        <v>1</v>
      </c>
      <c r="D11">
        <v>0.52474655516401147</v>
      </c>
      <c r="E11" s="5">
        <v>1.5247465551640116</v>
      </c>
      <c r="G11">
        <f t="shared" si="3"/>
        <v>8.2574279774036317</v>
      </c>
      <c r="H11">
        <f t="shared" si="4"/>
        <v>-0.2109968033221975</v>
      </c>
      <c r="M11">
        <v>1</v>
      </c>
      <c r="N11" s="21">
        <v>1</v>
      </c>
      <c r="O11" s="21">
        <f t="shared" si="0"/>
        <v>1.5247465551640116</v>
      </c>
      <c r="P11" s="21"/>
      <c r="Q11" s="21">
        <f t="shared" si="1"/>
        <v>1.5247465551640116</v>
      </c>
      <c r="R11" s="21">
        <f t="shared" si="2"/>
        <v>2.3248520574845202</v>
      </c>
    </row>
    <row r="12" spans="2:18" x14ac:dyDescent="0.25">
      <c r="B12" s="4">
        <v>24</v>
      </c>
      <c r="C12">
        <v>1</v>
      </c>
      <c r="D12">
        <v>0.42877986097510923</v>
      </c>
      <c r="E12" s="5">
        <v>0.57122013902489077</v>
      </c>
      <c r="G12">
        <f t="shared" si="3"/>
        <v>8.8286481164285231</v>
      </c>
      <c r="H12">
        <f t="shared" si="4"/>
        <v>-0.15948391476116142</v>
      </c>
      <c r="M12">
        <v>1</v>
      </c>
      <c r="N12" s="21">
        <v>1</v>
      </c>
      <c r="O12" s="21">
        <f t="shared" si="0"/>
        <v>0.57122013902489077</v>
      </c>
      <c r="P12" s="21"/>
      <c r="Q12" s="21">
        <f t="shared" si="1"/>
        <v>0.57122013902489077</v>
      </c>
      <c r="R12" s="21">
        <f t="shared" si="2"/>
        <v>0.32629244722761552</v>
      </c>
    </row>
    <row r="13" spans="2:18" x14ac:dyDescent="0.25">
      <c r="B13" s="4">
        <v>25</v>
      </c>
      <c r="C13">
        <v>1</v>
      </c>
      <c r="D13">
        <v>0.87874879613226042</v>
      </c>
      <c r="E13" s="5">
        <v>1.8787487961322604</v>
      </c>
      <c r="G13">
        <f t="shared" si="3"/>
        <v>10.707396912560784</v>
      </c>
      <c r="H13">
        <f t="shared" si="4"/>
        <v>-0.11517892272977726</v>
      </c>
      <c r="M13">
        <v>1</v>
      </c>
      <c r="N13" s="21">
        <v>1</v>
      </c>
      <c r="O13" s="21">
        <f t="shared" si="0"/>
        <v>1.8787487961322604</v>
      </c>
      <c r="P13" s="21"/>
      <c r="Q13" s="21">
        <f t="shared" si="1"/>
        <v>1.8787487961322604</v>
      </c>
      <c r="R13" s="21">
        <f t="shared" si="2"/>
        <v>3.5296970389684179</v>
      </c>
    </row>
    <row r="14" spans="2:18" x14ac:dyDescent="0.25">
      <c r="B14" s="4">
        <v>25</v>
      </c>
      <c r="C14">
        <v>1</v>
      </c>
      <c r="D14">
        <v>0.92976191702814504</v>
      </c>
      <c r="E14" s="5">
        <v>7.0238082971854965E-2</v>
      </c>
      <c r="G14">
        <f t="shared" si="3"/>
        <v>10.777634995532638</v>
      </c>
      <c r="H14">
        <f t="shared" si="4"/>
        <v>-6.7390597612154768E-2</v>
      </c>
      <c r="M14">
        <v>1</v>
      </c>
      <c r="N14" s="21">
        <v>1</v>
      </c>
      <c r="O14" s="21">
        <f t="shared" si="0"/>
        <v>7.0238082971854965E-2</v>
      </c>
      <c r="P14" s="21"/>
      <c r="Q14" s="21">
        <f t="shared" si="1"/>
        <v>7.0238082971854965E-2</v>
      </c>
      <c r="R14" s="21">
        <f t="shared" si="2"/>
        <v>4.9333882995611826E-3</v>
      </c>
    </row>
    <row r="15" spans="2:18" x14ac:dyDescent="0.25">
      <c r="B15" s="4">
        <v>25</v>
      </c>
      <c r="C15">
        <v>1</v>
      </c>
      <c r="D15">
        <v>0.84045369713745022</v>
      </c>
      <c r="E15" s="5">
        <v>1.8404536971374501</v>
      </c>
      <c r="G15">
        <f t="shared" si="3"/>
        <v>12.618088692670089</v>
      </c>
      <c r="H15">
        <f t="shared" si="4"/>
        <v>-3.1009769813933996E-2</v>
      </c>
      <c r="M15">
        <v>1</v>
      </c>
      <c r="N15" s="21">
        <v>1</v>
      </c>
      <c r="O15" s="21">
        <f t="shared" si="0"/>
        <v>1.8404536971374501</v>
      </c>
      <c r="P15" s="21"/>
      <c r="Q15" s="21">
        <f t="shared" si="1"/>
        <v>1.8404536971374501</v>
      </c>
      <c r="R15" s="21">
        <f t="shared" si="2"/>
        <v>3.3872698113069091</v>
      </c>
    </row>
    <row r="16" spans="2:18" x14ac:dyDescent="0.25">
      <c r="B16" s="4">
        <v>30</v>
      </c>
      <c r="C16">
        <v>1</v>
      </c>
      <c r="D16">
        <v>0.31620816132727814</v>
      </c>
      <c r="E16" s="5">
        <v>0.68379183867272186</v>
      </c>
      <c r="G16">
        <f t="shared" si="3"/>
        <v>13.30188053134281</v>
      </c>
      <c r="H16">
        <f t="shared" si="4"/>
        <v>2.2765815690098057E-2</v>
      </c>
      <c r="J16" t="s">
        <v>6</v>
      </c>
      <c r="K16">
        <f>B15+(B16-B15) *H15/(H15-H16)</f>
        <v>27.883257292624819</v>
      </c>
      <c r="M16">
        <v>1</v>
      </c>
      <c r="N16" s="21">
        <v>1</v>
      </c>
      <c r="O16" s="21">
        <f t="shared" si="0"/>
        <v>0.68379183867272186</v>
      </c>
      <c r="P16" s="21"/>
      <c r="Q16" s="21">
        <f t="shared" si="1"/>
        <v>0.68379183867272186</v>
      </c>
      <c r="R16" s="21">
        <f t="shared" si="2"/>
        <v>0.46757127863542169</v>
      </c>
    </row>
    <row r="17" spans="1:18" x14ac:dyDescent="0.25">
      <c r="B17" s="4">
        <v>30</v>
      </c>
      <c r="C17">
        <v>1</v>
      </c>
      <c r="D17">
        <v>8.3896104268216254E-3</v>
      </c>
      <c r="E17" s="5">
        <v>1.0083896104268217</v>
      </c>
      <c r="G17">
        <f t="shared" si="3"/>
        <v>14.310270141769632</v>
      </c>
      <c r="H17">
        <f t="shared" si="4"/>
        <v>5.860740215477922E-2</v>
      </c>
      <c r="M17">
        <v>1</v>
      </c>
      <c r="N17" s="21">
        <v>1</v>
      </c>
      <c r="O17" s="21">
        <f t="shared" si="0"/>
        <v>1.0083896104268217</v>
      </c>
      <c r="P17" s="21"/>
      <c r="Q17" s="21">
        <f t="shared" si="1"/>
        <v>1.0083896104268217</v>
      </c>
      <c r="R17" s="21">
        <f t="shared" si="2"/>
        <v>1.0168496064167574</v>
      </c>
    </row>
    <row r="18" spans="1:18" x14ac:dyDescent="0.25">
      <c r="B18" s="4">
        <v>30</v>
      </c>
      <c r="C18">
        <v>1</v>
      </c>
      <c r="D18">
        <v>0.1666160360725395</v>
      </c>
      <c r="E18" s="5">
        <v>0.8333839639274605</v>
      </c>
      <c r="G18">
        <f t="shared" si="3"/>
        <v>15.143654105697092</v>
      </c>
      <c r="H18">
        <f t="shared" si="4"/>
        <v>9.6569970493518453E-2</v>
      </c>
      <c r="M18">
        <v>1</v>
      </c>
      <c r="N18" s="21">
        <v>1</v>
      </c>
      <c r="O18" s="21">
        <f t="shared" si="0"/>
        <v>0.8333839639274605</v>
      </c>
      <c r="P18" s="21"/>
      <c r="Q18" s="21">
        <f t="shared" si="1"/>
        <v>0.8333839639274605</v>
      </c>
      <c r="R18" s="21">
        <f t="shared" si="2"/>
        <v>0.69452883133144683</v>
      </c>
    </row>
    <row r="19" spans="1:18" x14ac:dyDescent="0.25">
      <c r="B19" s="4">
        <v>30</v>
      </c>
      <c r="C19">
        <v>1</v>
      </c>
      <c r="D19">
        <v>0.33031017308491328</v>
      </c>
      <c r="E19" s="5">
        <v>1.3303101730849134</v>
      </c>
      <c r="G19">
        <f t="shared" si="3"/>
        <v>16.473964278782006</v>
      </c>
      <c r="H19">
        <f t="shared" si="4"/>
        <v>0.14466719281223672</v>
      </c>
      <c r="M19">
        <v>1</v>
      </c>
      <c r="N19" s="21">
        <v>1</v>
      </c>
      <c r="O19" s="21">
        <f t="shared" si="0"/>
        <v>1.3303101730849134</v>
      </c>
      <c r="P19" s="21"/>
      <c r="Q19" s="21">
        <f t="shared" si="1"/>
        <v>1.3303101730849134</v>
      </c>
      <c r="R19" s="21">
        <f t="shared" si="2"/>
        <v>1.7697251566132122</v>
      </c>
    </row>
    <row r="20" spans="1:18" x14ac:dyDescent="0.25">
      <c r="B20" s="4">
        <v>30</v>
      </c>
      <c r="C20">
        <v>1</v>
      </c>
      <c r="D20">
        <v>0.39708232866090032</v>
      </c>
      <c r="E20" s="5">
        <v>0.60291767133909968</v>
      </c>
      <c r="G20">
        <f t="shared" si="3"/>
        <v>17.076881950121106</v>
      </c>
      <c r="H20">
        <f t="shared" si="4"/>
        <v>0.18023505264956463</v>
      </c>
      <c r="M20">
        <v>1</v>
      </c>
      <c r="N20" s="21">
        <v>1</v>
      </c>
      <c r="O20" s="21">
        <f t="shared" si="0"/>
        <v>0.60291767133909968</v>
      </c>
      <c r="P20" s="21"/>
      <c r="Q20" s="21">
        <f t="shared" si="1"/>
        <v>0.60291767133909968</v>
      </c>
      <c r="R20" s="21">
        <f t="shared" si="2"/>
        <v>0.36350971841296265</v>
      </c>
    </row>
    <row r="21" spans="1:18" x14ac:dyDescent="0.25">
      <c r="B21" s="4">
        <v>30</v>
      </c>
      <c r="C21">
        <v>1</v>
      </c>
      <c r="D21">
        <v>0.25720156243057779</v>
      </c>
      <c r="E21" s="5">
        <v>1.2572015624305779</v>
      </c>
      <c r="G21">
        <f t="shared" si="3"/>
        <v>18.334083512551683</v>
      </c>
      <c r="H21">
        <f t="shared" si="4"/>
        <v>0.22470946518297985</v>
      </c>
      <c r="M21">
        <v>1</v>
      </c>
      <c r="N21" s="21">
        <v>1</v>
      </c>
      <c r="O21" s="21">
        <f t="shared" si="0"/>
        <v>1.2572015624305779</v>
      </c>
      <c r="P21" s="21"/>
      <c r="Q21" s="21">
        <f t="shared" si="1"/>
        <v>1.2572015624305779</v>
      </c>
      <c r="R21" s="21">
        <f t="shared" si="2"/>
        <v>1.5805557685778862</v>
      </c>
    </row>
    <row r="22" spans="1:18" x14ac:dyDescent="0.25">
      <c r="B22" s="4">
        <v>30</v>
      </c>
      <c r="C22">
        <v>1</v>
      </c>
      <c r="D22">
        <v>0.36773439186732948</v>
      </c>
      <c r="E22" s="5">
        <v>0.63226560813267052</v>
      </c>
      <c r="G22">
        <f t="shared" si="3"/>
        <v>18.966349120684352</v>
      </c>
      <c r="H22">
        <f t="shared" si="4"/>
        <v>0.25796071895078465</v>
      </c>
      <c r="M22">
        <v>1</v>
      </c>
      <c r="N22" s="21">
        <v>1</v>
      </c>
      <c r="O22" s="21">
        <f t="shared" si="0"/>
        <v>0.63226560813267052</v>
      </c>
      <c r="P22" s="21"/>
      <c r="Q22" s="21">
        <f t="shared" si="1"/>
        <v>0.63226560813267052</v>
      </c>
      <c r="R22" s="21">
        <f t="shared" si="2"/>
        <v>0.3997597992273757</v>
      </c>
    </row>
    <row r="23" spans="1:18" x14ac:dyDescent="0.25">
      <c r="B23" s="4">
        <v>30</v>
      </c>
      <c r="C23">
        <v>1</v>
      </c>
      <c r="D23">
        <v>0.45144718400791661</v>
      </c>
      <c r="E23" s="5">
        <v>1.4514471840079166</v>
      </c>
      <c r="G23">
        <f t="shared" si="3"/>
        <v>20.417796304692271</v>
      </c>
      <c r="H23">
        <f t="shared" si="4"/>
        <v>0.3115849788684224</v>
      </c>
      <c r="M23">
        <v>1</v>
      </c>
      <c r="N23" s="21">
        <v>1</v>
      </c>
      <c r="O23" s="21">
        <f t="shared" si="0"/>
        <v>1.4514471840079166</v>
      </c>
      <c r="P23" s="21"/>
      <c r="Q23" s="21">
        <f t="shared" si="1"/>
        <v>1.4514471840079166</v>
      </c>
      <c r="R23" s="21">
        <f t="shared" si="2"/>
        <v>2.1066989279645107</v>
      </c>
    </row>
    <row r="24" spans="1:18" x14ac:dyDescent="0.25">
      <c r="B24" s="4">
        <v>32</v>
      </c>
      <c r="C24">
        <v>1</v>
      </c>
      <c r="D24">
        <v>0.37789289664520276</v>
      </c>
      <c r="E24" s="5">
        <v>0.62210710335479724</v>
      </c>
      <c r="G24">
        <f t="shared" si="3"/>
        <v>21.039903408047067</v>
      </c>
      <c r="H24">
        <f t="shared" si="4"/>
        <v>0.34375043293254925</v>
      </c>
      <c r="M24">
        <v>1</v>
      </c>
      <c r="N24" s="21">
        <v>1</v>
      </c>
      <c r="O24" s="21">
        <f t="shared" si="0"/>
        <v>0.62210710335479724</v>
      </c>
      <c r="P24" s="21"/>
      <c r="Q24" s="21">
        <f t="shared" si="1"/>
        <v>0.62210710335479724</v>
      </c>
      <c r="R24" s="21">
        <f t="shared" si="2"/>
        <v>0.38701724804449639</v>
      </c>
    </row>
    <row r="25" spans="1:18" x14ac:dyDescent="0.25">
      <c r="B25" s="4">
        <v>33</v>
      </c>
      <c r="C25">
        <v>1</v>
      </c>
      <c r="D25">
        <v>0.25255127509299358</v>
      </c>
      <c r="E25" s="5">
        <v>1.2525512750929937</v>
      </c>
      <c r="G25">
        <f t="shared" si="3"/>
        <v>22.292454683140061</v>
      </c>
      <c r="H25">
        <f t="shared" si="4"/>
        <v>0.39271616690033595</v>
      </c>
      <c r="M25">
        <v>1</v>
      </c>
      <c r="N25" s="21">
        <v>1</v>
      </c>
      <c r="O25" s="21">
        <f t="shared" si="0"/>
        <v>1.2525512750929937</v>
      </c>
      <c r="P25" s="21"/>
      <c r="Q25" s="21">
        <f t="shared" si="1"/>
        <v>1.2525512750929937</v>
      </c>
      <c r="R25" s="21">
        <f t="shared" si="2"/>
        <v>1.5688846967370844</v>
      </c>
    </row>
    <row r="26" spans="1:18" x14ac:dyDescent="0.25">
      <c r="B26" s="4">
        <v>40</v>
      </c>
      <c r="C26">
        <v>1</v>
      </c>
      <c r="D26">
        <v>3.3094214541164346E-2</v>
      </c>
      <c r="E26" s="5">
        <v>0.96690578545883565</v>
      </c>
      <c r="G26">
        <f t="shared" si="3"/>
        <v>23.259360468598896</v>
      </c>
      <c r="H26">
        <f t="shared" si="4"/>
        <v>0.4345350852403228</v>
      </c>
      <c r="M26">
        <v>1</v>
      </c>
      <c r="N26" s="21">
        <v>1</v>
      </c>
      <c r="O26" s="21">
        <f t="shared" si="0"/>
        <v>0.96690578545883565</v>
      </c>
      <c r="P26" s="21"/>
      <c r="Q26" s="21">
        <f t="shared" si="1"/>
        <v>0.96690578545883565</v>
      </c>
      <c r="R26" s="21">
        <f t="shared" si="2"/>
        <v>0.93490679795376797</v>
      </c>
    </row>
    <row r="27" spans="1:18" ht="15.75" thickBot="1" x14ac:dyDescent="0.3">
      <c r="B27" s="4">
        <v>66</v>
      </c>
      <c r="C27">
        <v>1</v>
      </c>
      <c r="D27">
        <v>0.56160391264544263</v>
      </c>
      <c r="E27" s="5">
        <v>1.5616039126454426</v>
      </c>
      <c r="G27">
        <f t="shared" si="3"/>
        <v>24.820964381244337</v>
      </c>
      <c r="H27">
        <f t="shared" si="4"/>
        <v>0.5</v>
      </c>
      <c r="M27">
        <v>1</v>
      </c>
      <c r="N27" s="22">
        <v>1</v>
      </c>
      <c r="O27" s="22">
        <f t="shared" si="0"/>
        <v>1.5616039126454426</v>
      </c>
      <c r="P27" s="22"/>
      <c r="Q27" s="22">
        <f t="shared" si="1"/>
        <v>1.5616039126454426</v>
      </c>
      <c r="R27" s="22">
        <f t="shared" si="2"/>
        <v>2.4386067799895552</v>
      </c>
    </row>
    <row r="28" spans="1:18" ht="15.75" thickBot="1" x14ac:dyDescent="0.3">
      <c r="A28" s="1" t="s">
        <v>0</v>
      </c>
      <c r="B28" s="2">
        <f>MEDIAN(B4:B27)</f>
        <v>27.5</v>
      </c>
      <c r="E28" s="1">
        <f>SUM(E4:E27)</f>
        <v>24.820964381244337</v>
      </c>
      <c r="G28" s="1">
        <f>+E28</f>
        <v>24.820964381244337</v>
      </c>
      <c r="H28" s="1">
        <v>0.5</v>
      </c>
      <c r="L28" s="6" t="s">
        <v>14</v>
      </c>
      <c r="M28" s="9">
        <f>SUM(M4:M27)</f>
        <v>24</v>
      </c>
      <c r="N28" s="16">
        <f>SUM(N4:N27)</f>
        <v>24</v>
      </c>
      <c r="O28" s="17">
        <f t="shared" si="0"/>
        <v>24.820964381244337</v>
      </c>
      <c r="P28" s="18"/>
      <c r="Q28" s="19">
        <f>SUM(Q4:Q27)</f>
        <v>24.820964381244337</v>
      </c>
      <c r="R28" s="14">
        <f>SUM(R4:R27)</f>
        <v>32.064576266638682</v>
      </c>
    </row>
    <row r="30" spans="1:18" ht="42.75" customHeight="1" x14ac:dyDescent="0.25">
      <c r="Q30" s="30" t="s">
        <v>20</v>
      </c>
      <c r="R30" s="30" t="s">
        <v>22</v>
      </c>
    </row>
    <row r="31" spans="1:18" x14ac:dyDescent="0.25">
      <c r="Q31" s="41">
        <f>Q28*$M$28/$O$28</f>
        <v>24</v>
      </c>
      <c r="R31" s="41">
        <f>R28*$M$28/$O$28*$M$28/$O$28</f>
        <v>29.978554328958218</v>
      </c>
    </row>
    <row r="32" spans="1:18" ht="30.75" customHeight="1" x14ac:dyDescent="0.25">
      <c r="L32" s="39" t="s">
        <v>10</v>
      </c>
      <c r="M32" s="40">
        <f>100*Q31*Q31/(R31*M28)</f>
        <v>80.057229366850592</v>
      </c>
    </row>
    <row r="34" spans="13:21" s="10" customFormat="1" ht="47.25" x14ac:dyDescent="0.25">
      <c r="M34" s="24">
        <v>100</v>
      </c>
      <c r="N34" s="25" t="s">
        <v>15</v>
      </c>
      <c r="O34" s="26" t="s">
        <v>24</v>
      </c>
      <c r="P34" s="29" t="s">
        <v>16</v>
      </c>
      <c r="Q34" s="27" t="s">
        <v>17</v>
      </c>
      <c r="R34" s="26" t="s">
        <v>22</v>
      </c>
      <c r="S34" s="25" t="s">
        <v>15</v>
      </c>
      <c r="T34" s="26" t="s">
        <v>23</v>
      </c>
      <c r="U34" s="28" t="s">
        <v>18</v>
      </c>
    </row>
    <row r="35" spans="13:21" x14ac:dyDescent="0.25">
      <c r="O35" s="23"/>
    </row>
    <row r="36" spans="13:21" ht="28.5" x14ac:dyDescent="0.45">
      <c r="M36" s="37">
        <v>100</v>
      </c>
      <c r="N36" s="33" t="s">
        <v>15</v>
      </c>
      <c r="O36" s="37" t="s">
        <v>25</v>
      </c>
      <c r="P36" s="34" t="s">
        <v>16</v>
      </c>
      <c r="Q36" s="35" t="s">
        <v>17</v>
      </c>
      <c r="R36" s="38">
        <v>29.978554328958218</v>
      </c>
      <c r="S36" s="33" t="s">
        <v>15</v>
      </c>
      <c r="T36" s="37">
        <v>24</v>
      </c>
      <c r="U36" s="36" t="s">
        <v>18</v>
      </c>
    </row>
  </sheetData>
  <mergeCells count="1">
    <mergeCell ref="G2:H2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Variable 1</vt:lpstr>
    </vt:vector>
  </TitlesOfParts>
  <Company>US Peace Corps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Soffronoff, Jacob</dc:creator>
  <cp:lastModifiedBy>Seyfettin Altindal</cp:lastModifiedBy>
  <dcterms:created xsi:type="dcterms:W3CDTF">2014-10-30T16:18:09Z</dcterms:created>
  <dcterms:modified xsi:type="dcterms:W3CDTF">2015-01-21T12:56:41Z</dcterms:modified>
</cp:coreProperties>
</file>